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80" activeTab="0"/>
  </bookViews>
  <sheets>
    <sheet name="ELEKTRO POPIS" sheetId="1" r:id="rId1"/>
  </sheets>
  <definedNames>
    <definedName name="OLE_LINK2" localSheetId="0">'ELEKTRO POPIS'!#REF!</definedName>
    <definedName name="_xlnm.Print_Area" localSheetId="0">'ELEKTRO POPIS'!$A$2:$F$151</definedName>
  </definedNames>
  <calcPr fullCalcOnLoad="1"/>
</workbook>
</file>

<file path=xl/sharedStrings.xml><?xml version="1.0" encoding="utf-8"?>
<sst xmlns="http://schemas.openxmlformats.org/spreadsheetml/2006/main" count="189" uniqueCount="114">
  <si>
    <t>STROŠKI MERITEV in IZDELAVE MERILNIH PROTOKOLOV</t>
  </si>
  <si>
    <t>Zap. št.</t>
  </si>
  <si>
    <t>Opis</t>
  </si>
  <si>
    <t>Enota</t>
  </si>
  <si>
    <t>Cena/enoto</t>
  </si>
  <si>
    <t>Cena skupaj</t>
  </si>
  <si>
    <t>Količina</t>
  </si>
  <si>
    <t xml:space="preserve"> </t>
  </si>
  <si>
    <t>kpl</t>
  </si>
  <si>
    <t>kos</t>
  </si>
  <si>
    <t>%</t>
  </si>
  <si>
    <t>ZAŠČITA IN NOSILCI ZA KABLE</t>
  </si>
  <si>
    <t>RAZNA OPREMA:</t>
  </si>
  <si>
    <t>SKUPAJ BREZ DDV</t>
  </si>
  <si>
    <t>DDV</t>
  </si>
  <si>
    <t>VSE SKUPAJ</t>
  </si>
  <si>
    <t>STROŠKI IZDELAVE PID DOKUMENTACIJE</t>
  </si>
  <si>
    <t>STRELOVODNA IN EKVIPOTENCIALNA ZAŠČITA  (brez zemeljskih del)</t>
  </si>
  <si>
    <t>EUR</t>
  </si>
  <si>
    <t xml:space="preserve">Priključna moč stikalnega bloka je 10 kW. </t>
  </si>
  <si>
    <t>MERILNA OPREMA</t>
  </si>
  <si>
    <t>KABELSKI RAZVOD (brez zemeljskih del)</t>
  </si>
  <si>
    <t xml:space="preserve">Za energetski razvod se položijo kabli tipa NYY (0,6/1 kV) </t>
  </si>
  <si>
    <t>Za splošno instalacijo se položijo kabli tipa NYM (300/500V)</t>
  </si>
  <si>
    <t xml:space="preserve">Predhodno se preveri, kaj od obstoječe instalacije je potrebno povezati na novi razdelilnik na rezervne varovalke </t>
  </si>
  <si>
    <t>Stenska izvedba minimum IP55. Nerjaveče jeklo po AISI304.</t>
  </si>
  <si>
    <t xml:space="preserve">Programska oprema mora omogočati avtomatski režim delovanja celotne naprave, prikaz stanja opreme in logiranje podatkov, zapis in izris merilnih podatkov po zahtevah tehnologa in komunikacijo z mikrokontrolerjem po komunikacijskem protokolu (Ethernet). Omogočen mora biti tudi daljinski (ADSL) dostop po internet omrežju. Oprema za nadzorni sistem je obstoječa! </t>
  </si>
  <si>
    <t>Za signalni razvod se položijo kabli LiYCY (oklopljeni)</t>
  </si>
  <si>
    <t>Signalni in komunikacijski ter energetski kabli se polagajo na skupno polico. Kabli se pritrdijo na obeh nasprotnih robovih police. Police in pomožna oprema so zunaj in v tehnoloških objektih v nerjavni izvedbi (AISI 304). Uporabijo se tudi tudi plastične NIK kanalete ali PVC cevi (v notranjosti) in rebraste zaščitne cevi za polaganje kablov v tlake in plošče. Vsi konci kablov do priključnic pogonov zunaj se zaščitijo z rebrastimi plastičnimi cevmi, navlečenimi na uvodnice in pritrjenimi s termoskrčnimi cevmi.</t>
  </si>
  <si>
    <t>drobni montažni material</t>
  </si>
  <si>
    <t>Lovilci in odvodi se postavijo na nosilne podpore. Ves material je nerjavno jeklo AISI304.</t>
  </si>
  <si>
    <t>IZVEDBA PRIKLJUČKOV NA OPREMI:</t>
  </si>
  <si>
    <t>ČISTILNA NAPRAVA AJDOVŠČINA - predelava R01                                                                                                                 POPIS DEL - ELEKTROINSTALACIJE:</t>
  </si>
  <si>
    <t>Samostojno stoječi razdelilnik, 800x2000x400 mm se odklopi in odstrani na deponijo. Vsebina se po oceni investitorja ohrani za rezervne dele.</t>
  </si>
  <si>
    <t>Kontrolnika vdora vode za ABS črpalki se premontirata v novi razdelilnik!</t>
  </si>
  <si>
    <t>komplet: odklop, demontaža in odvoz na deponijo</t>
  </si>
  <si>
    <t>DEMONTAŽA OBSTOJEČEGA RAZDELILNIKA R01:</t>
  </si>
  <si>
    <t>NOVI RAZDELILNIK R01:</t>
  </si>
  <si>
    <t xml:space="preserve">Montira se v elektroprostor (1) na mesto obstoječega. Napaja tehnološko opremo v novem objektu grobih grabelj 00, v obstoječem objektu finih grabelj 01, v obstoječem zadrževalnem bazenu 13 in v novem internem črpališču 33.. </t>
  </si>
  <si>
    <t>Samostojno stoječi razdelilnik, izvedba minimum IP54. Prašno barvano jeklo. Razdelilnik ostaja napajan po obstoječem kablu in varovan z obstoječimi varovalkami</t>
  </si>
  <si>
    <t>komplet: izdelava, transport, montaža na terenu, priključitev kablov in testiranje</t>
  </si>
  <si>
    <t>Priključna moč razdelilnika je 30 kW oziroma 70 A.</t>
  </si>
  <si>
    <t>PODRAZDELILNIK SPLOŠNE RABE R00R (objekt grobih grabelj)</t>
  </si>
  <si>
    <t xml:space="preserve">Programska oprema mora omogočati avtomatski režim delovanja opreme po zahtevah tehnologa in komunikacijo z nadzorno programsko opremo (SCADA) na CNS po komunikacijski (Ethernet) mreži. Komunicirati mora tudi po Ethernet IP protokolu s tipsko opremo črpalk v internem črpališču </t>
  </si>
  <si>
    <t>APLIKACIJSKA PROGRAMSKA OPREMA ZA PLC v R01</t>
  </si>
  <si>
    <t>APLIKACIJSKA PROGRAMSKA OPREMA ZA CNS</t>
  </si>
  <si>
    <t>obdelava analognih signalov</t>
  </si>
  <si>
    <t>obdelava digitalnih signalov</t>
  </si>
  <si>
    <t>obdelava mrežnih točk</t>
  </si>
  <si>
    <t>komplet: izdelava in zagon (testiranje) ter izdelava uporabniških navodil</t>
  </si>
  <si>
    <t>komplet: instalacija, preizkus</t>
  </si>
  <si>
    <t>m</t>
  </si>
  <si>
    <t>LiYCY-2x0,75</t>
  </si>
  <si>
    <t>NYY-J-5x10</t>
  </si>
  <si>
    <t>NYY-J-7x1,5</t>
  </si>
  <si>
    <t>LiYCY-7x0,75</t>
  </si>
  <si>
    <t>Kabli se položijo v predpoložena kovinske police in delno v NIK kanale</t>
  </si>
  <si>
    <t>LiYCY-4x0,75</t>
  </si>
  <si>
    <t>NYY-J-4x1,5</t>
  </si>
  <si>
    <t>NYY-J-5x4</t>
  </si>
  <si>
    <t>LiYCY-5x0,75</t>
  </si>
  <si>
    <t>NYM-J-3x1,5</t>
  </si>
  <si>
    <t>NYY-J-4x2,5</t>
  </si>
  <si>
    <t>OF 110CY-5G0,75</t>
  </si>
  <si>
    <t>NYM-J-3x2,5</t>
  </si>
  <si>
    <t>komplet: dobava in polaganje</t>
  </si>
  <si>
    <t>polica PK100+PPK100, komplet z veznim in montažnim priborom</t>
  </si>
  <si>
    <t>NIK kanal npr. NIK-2</t>
  </si>
  <si>
    <t>polica PK50+PPK50, komplet z veznim in montažnim priborom</t>
  </si>
  <si>
    <t>Gewiss zvijna zaščitna cev, različni preseki</t>
  </si>
  <si>
    <t>OF 110CY-3G0,75</t>
  </si>
  <si>
    <t>Vso merilno opremo dobavi dobavitelj strojne opreme!</t>
  </si>
  <si>
    <t>komplet: samo montaža, priklop in testiranje</t>
  </si>
  <si>
    <t>OPREMA ZA SPLOŠNO MOČ V OBJEKTU 00:</t>
  </si>
  <si>
    <t>Dvocevna nadometna svetilka IP65 (Monsun) z zaščitno kapo, 2x58W. Komplet z montažnim priborom</t>
  </si>
  <si>
    <t>IR občutljiva LED stenska svetilka, max 10W</t>
  </si>
  <si>
    <t>serijsko nadometno stikalo IP44</t>
  </si>
  <si>
    <t>nadometna enofazna šuko vtičnica 16A, IP44</t>
  </si>
  <si>
    <t>nadometna 5 polna trifazna vtičnica IEC, 25A</t>
  </si>
  <si>
    <t>nadometna razdelilna doza</t>
  </si>
  <si>
    <t>komplet: dobava, montaža in priključitev</t>
  </si>
  <si>
    <t>Varnostna udarna tipka z NO kontaktnim sklopom, v zaščitnem ohišju, IP66</t>
  </si>
  <si>
    <t>Varnostna udarna tipka z 2xNO kontaktnim sklopom, v zaščitnem ohišju, IP66</t>
  </si>
  <si>
    <t>Termostat za ventilacijo 5-60 K elektro prostora 01</t>
  </si>
  <si>
    <t>Priklop ventilatorja strojnice 01 (strojna dobava)</t>
  </si>
  <si>
    <t>priklop stenskega radiatorja (strojna dobava)</t>
  </si>
  <si>
    <t>Premontaža (obračanje) ventilatorja elektro prostora</t>
  </si>
  <si>
    <t>Doza 400x200x120 mm, iz nerjavečega jekla AISI304, komplet z nosilci, vrstnimi sponkami in uvodnicami (obj 33)</t>
  </si>
  <si>
    <t>3fazni energetski</t>
  </si>
  <si>
    <t>1fazni napajalni</t>
  </si>
  <si>
    <t>signalni</t>
  </si>
  <si>
    <t>ozemljilo FeZn-25x4 mm</t>
  </si>
  <si>
    <t>komplet: dobava, montaža, priključitev</t>
  </si>
  <si>
    <t>povezava kovinskih mas na zbirni vodnik</t>
  </si>
  <si>
    <t>hidrostatični merilnik nivoja, z nosilcem iz AISI304 (obj 33)</t>
  </si>
  <si>
    <t>UZ merilnik nivoja vode, z nosilcem AISI304 (obj 00)</t>
  </si>
  <si>
    <t>detektor nivoja vode (hruška), s kablom 10 m in nosilcem iz AISI304 (obj 33)</t>
  </si>
  <si>
    <t>Ozemljilo se položi v zemljo okoli objekta 00 in po trasi kablov od obstoječega ozemljlila pri objektu 01 do objekta 00 in do objekta 33.. V zemljo se polaga v globino med 0,6 in 0,8 m. Material je pocinkani valjanec.</t>
  </si>
  <si>
    <t>zbirni vodnik Rh3-8 mm, na podporah, za zbirni vodnik za kovinske mase v objektu 00</t>
  </si>
  <si>
    <t>spojka za valjanec, AISI304</t>
  </si>
  <si>
    <t>spojka za povezavo valjanca in žice Rh3, AISI304</t>
  </si>
  <si>
    <t>zemljovod FeZn-25x4 mm, dolžine cca 5 m</t>
  </si>
  <si>
    <r>
      <t xml:space="preserve">Premontaža obstoječe opreme optičnega kabla v novi razdelilec R01 </t>
    </r>
    <r>
      <rPr>
        <b/>
        <sz val="8"/>
        <rFont val="Arial"/>
        <family val="2"/>
      </rPr>
      <t>OCENA</t>
    </r>
  </si>
  <si>
    <t>Sestavljiva omara Rittal S8 iz prašno barvane pločevine - 1200(Š)x2000(V)x400(G) mm z dvojnimi vrati in podstavkom višine 100 mm, komplet z montažno opremo</t>
  </si>
  <si>
    <t>V razdelilniku je vgrajena oprema, ki je definirana v prilogi "Zbirnik materiala v razdelilniku R01"</t>
  </si>
  <si>
    <t>Kompaktna omarica Rittal iz nerjaveče pločevine (AISI304) - 380(Š)x600(V)x210(G) mm z enojnimi vrati, komplet z montažno opremo</t>
  </si>
  <si>
    <t>V razdelilniku je vgrajena oprema, ki je definirana v prilogi "Zbirnik materiala v podrazdelilniku R00R"</t>
  </si>
  <si>
    <t>dokup licence</t>
  </si>
  <si>
    <t>izdelava aplikacijske programske opreme za PLC</t>
  </si>
  <si>
    <t>NADZORNI RAČUNALNIK</t>
  </si>
  <si>
    <t>Delovna postaja naslednje konfiguracije:
- I5 procesor ali boljši
- 16GB RAM
- 250 GB SSD
- dodatni disk 1TB Spindle
- 24 inčni monitor 16:9
- OS Microsoft Server Standard 2016 ENG 16 Core 64bit 1pk DVD DSP (P73-07113)
- MS Office 2016 Professional</t>
  </si>
  <si>
    <t>Nadgradnja licence za CNS - FactoryTalk View SE</t>
  </si>
  <si>
    <t>SKUPAJ</t>
  </si>
  <si>
    <t>10% NEPREDVIDENIH DEL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</si>
</sst>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 &quot;#,##0.00&quot; &quot;[$€-424]&quot; &quot;;&quot;-&quot;#,##0.00&quot; &quot;[$€-424]&quot; &quot;;&quot; -&quot;00&quot; &quot;[$€-424]&quot; &quot;;&quot; &quot;@&quot; &quot;"/>
    <numFmt numFmtId="167" formatCode="#,##0.00&quot; SIT&quot;"/>
    <numFmt numFmtId="168" formatCode="&quot; &quot;#,##0.00&quot; SIT &quot;;&quot;-&quot;#,##0.00&quot; SIT &quot;;&quot; -&quot;00&quot; SIT &quot;;&quot; &quot;@&quot; &quot;"/>
    <numFmt numFmtId="169" formatCode="0.000"/>
    <numFmt numFmtId="170" formatCode="_-* #,##0.00\ [$€-1]_-;\-* #,##0.00\ [$€-1]_-;_-* &quot;-&quot;??\ [$€-1]_-;_-@_-"/>
    <numFmt numFmtId="171" formatCode="#,##0.00\ &quot;€&quot;"/>
    <numFmt numFmtId="172" formatCode="_-* #,##0.00\ &quot;€&quot;_-;\-* #,##0.00\ &quot;€&quot;_-;_-* &quot;-&quot;???\ &quot;€&quot;_-;_-@_-"/>
    <numFmt numFmtId="173" formatCode="_-* #,##0.00\ [$€-424]_-;\-* #,##0.00\ [$€-424]_-;_-* &quot;-&quot;??\ [$€-424]_-;_-@_-"/>
    <numFmt numFmtId="174" formatCode="_-* #,##0.000\ &quot;€&quot;_-;\-* #,##0.000\ &quot;€&quot;_-;_-* &quot;-&quot;???\ &quot;€&quot;_-;_-@_-"/>
    <numFmt numFmtId="175" formatCode="#,##0.00_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sz val="10"/>
      <color indexed="62"/>
      <name val="Arial"/>
      <family val="2"/>
    </font>
    <font>
      <sz val="12"/>
      <name val="Times New Roman CE"/>
      <family val="1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10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10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16" borderId="6" applyNumberFormat="0" applyAlignment="0" applyProtection="0"/>
    <xf numFmtId="0" fontId="15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20" fillId="0" borderId="0">
      <alignment/>
      <protection/>
    </xf>
    <xf numFmtId="0" fontId="16" fillId="7" borderId="0" applyNumberFormat="0" applyBorder="0" applyAlignment="0" applyProtection="0"/>
    <xf numFmtId="0" fontId="30" fillId="18" borderId="0" applyNumberFormat="0" applyBorder="0" applyAlignment="0" applyProtection="0"/>
    <xf numFmtId="169" fontId="21" fillId="0" borderId="0">
      <alignment horizontal="right"/>
      <protection/>
    </xf>
    <xf numFmtId="0" fontId="22" fillId="0" borderId="0">
      <alignment/>
      <protection/>
    </xf>
    <xf numFmtId="0" fontId="0" fillId="4" borderId="11" applyNumberFormat="0" applyFon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19" borderId="12" applyNumberFormat="0" applyFont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13" applyNumberFormat="0" applyFill="0" applyAlignment="0" applyProtection="0"/>
    <xf numFmtId="0" fontId="35" fillId="26" borderId="14" applyNumberFormat="0" applyAlignment="0" applyProtection="0"/>
    <xf numFmtId="0" fontId="36" fillId="27" borderId="15" applyNumberFormat="0" applyAlignment="0" applyProtection="0"/>
    <xf numFmtId="0" fontId="37" fillId="28" borderId="0" applyNumberFormat="0" applyBorder="0" applyAlignment="0" applyProtection="0"/>
    <xf numFmtId="0" fontId="19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15" applyNumberFormat="0" applyAlignment="0" applyProtection="0"/>
    <xf numFmtId="0" fontId="39" fillId="0" borderId="17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4" fontId="2" fillId="0" borderId="19" xfId="64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horizontal="right" vertical="center"/>
    </xf>
    <xf numFmtId="4" fontId="0" fillId="0" borderId="23" xfId="0" applyNumberFormat="1" applyBorder="1" applyAlignment="1" applyProtection="1">
      <alignment horizontal="right" vertical="center"/>
      <protection locked="0"/>
    </xf>
    <xf numFmtId="4" fontId="0" fillId="0" borderId="23" xfId="0" applyNumberFormat="1" applyBorder="1" applyAlignment="1">
      <alignment horizontal="right" vertical="center"/>
    </xf>
    <xf numFmtId="4" fontId="2" fillId="0" borderId="20" xfId="0" applyNumberFormat="1" applyFont="1" applyBorder="1" applyAlignment="1" applyProtection="1">
      <alignment horizontal="right" vertical="center"/>
      <protection locked="0"/>
    </xf>
    <xf numFmtId="4" fontId="2" fillId="0" borderId="20" xfId="0" applyNumberFormat="1" applyFont="1" applyBorder="1" applyAlignment="1">
      <alignment horizontal="right" vertical="center"/>
    </xf>
    <xf numFmtId="173" fontId="2" fillId="0" borderId="19" xfId="0" applyNumberFormat="1" applyFont="1" applyBorder="1" applyAlignment="1" applyProtection="1">
      <alignment horizontal="right" vertical="center"/>
      <protection locked="0"/>
    </xf>
    <xf numFmtId="4" fontId="2" fillId="0" borderId="19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 applyProtection="1">
      <alignment horizontal="right" vertical="center"/>
      <protection locked="0"/>
    </xf>
    <xf numFmtId="4" fontId="4" fillId="0" borderId="22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 applyProtection="1">
      <alignment horizontal="right" vertical="center"/>
      <protection locked="0"/>
    </xf>
    <xf numFmtId="4" fontId="2" fillId="0" borderId="2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175" fontId="2" fillId="0" borderId="19" xfId="0" applyNumberFormat="1" applyFont="1" applyBorder="1" applyAlignment="1" applyProtection="1">
      <alignment horizontal="right" vertical="center"/>
      <protection locked="0"/>
    </xf>
    <xf numFmtId="9" fontId="4" fillId="0" borderId="19" xfId="0" applyNumberFormat="1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4" fontId="4" fillId="0" borderId="20" xfId="0" applyNumberFormat="1" applyFont="1" applyBorder="1" applyAlignment="1">
      <alignment horizontal="right" vertical="center"/>
    </xf>
    <xf numFmtId="9" fontId="4" fillId="0" borderId="18" xfId="0" applyNumberFormat="1" applyFont="1" applyBorder="1" applyAlignment="1">
      <alignment horizontal="left" vertical="center"/>
    </xf>
    <xf numFmtId="9" fontId="4" fillId="0" borderId="20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7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Dobro" xfId="42"/>
    <cellStyle name="Explanatory Text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Izhod" xfId="50"/>
    <cellStyle name="Linked Cell" xfId="51"/>
    <cellStyle name="Naslov" xfId="52"/>
    <cellStyle name="Naslov 1" xfId="53"/>
    <cellStyle name="Naslov 2" xfId="54"/>
    <cellStyle name="Naslov 3" xfId="55"/>
    <cellStyle name="Naslov 4" xfId="56"/>
    <cellStyle name="Navadno 8" xfId="57"/>
    <cellStyle name="Neutral" xfId="58"/>
    <cellStyle name="Nevtralno" xfId="59"/>
    <cellStyle name="NORMA" xfId="60"/>
    <cellStyle name="Normal 10 2 3" xfId="61"/>
    <cellStyle name="Note" xfId="62"/>
    <cellStyle name="Followed Hyperlink" xfId="63"/>
    <cellStyle name="Percent" xfId="64"/>
    <cellStyle name="Odstotek 2 3 2" xfId="65"/>
    <cellStyle name="Opomba" xfId="66"/>
    <cellStyle name="Opozorilo" xfId="67"/>
    <cellStyle name="Pojasnjevalno besedilo" xfId="68"/>
    <cellStyle name="Poudarek1" xfId="69"/>
    <cellStyle name="Poudarek2" xfId="70"/>
    <cellStyle name="Poudarek3" xfId="71"/>
    <cellStyle name="Poudarek4" xfId="72"/>
    <cellStyle name="Poudarek5" xfId="73"/>
    <cellStyle name="Poudarek6" xfId="74"/>
    <cellStyle name="Povezana celica" xfId="75"/>
    <cellStyle name="Preveri celico" xfId="76"/>
    <cellStyle name="Računanje" xfId="77"/>
    <cellStyle name="Slabo" xfId="78"/>
    <cellStyle name="Total" xfId="79"/>
    <cellStyle name="Currency" xfId="80"/>
    <cellStyle name="Currency [0]" xfId="81"/>
    <cellStyle name="Comma" xfId="82"/>
    <cellStyle name="Comma [0]" xfId="83"/>
    <cellStyle name="Vnos" xfId="84"/>
    <cellStyle name="Vsota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485775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52400"/>
          <a:ext cx="601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52"/>
  <sheetViews>
    <sheetView tabSelected="1" view="pageBreakPreview" zoomScaleSheetLayoutView="100" zoomScalePageLayoutView="0" workbookViewId="0" topLeftCell="A1">
      <pane ySplit="2" topLeftCell="A132" activePane="bottomLeft" state="frozen"/>
      <selection pane="topLeft" activeCell="A1" sqref="A1"/>
      <selection pane="bottomLeft" activeCell="J141" sqref="J141"/>
    </sheetView>
  </sheetViews>
  <sheetFormatPr defaultColWidth="9.140625" defaultRowHeight="12.75"/>
  <cols>
    <col min="1" max="1" width="8.28125" style="5" customWidth="1"/>
    <col min="2" max="2" width="74.57421875" style="5" customWidth="1"/>
    <col min="3" max="3" width="7.7109375" style="38" customWidth="1"/>
    <col min="4" max="4" width="6.57421875" style="38" customWidth="1"/>
    <col min="5" max="5" width="12.28125" style="22" customWidth="1"/>
    <col min="6" max="6" width="14.140625" style="23" customWidth="1"/>
    <col min="7" max="16384" width="9.140625" style="5" customWidth="1"/>
  </cols>
  <sheetData>
    <row r="1" ht="12" thickBot="1"/>
    <row r="2" spans="1:6" ht="35.25" customHeight="1" thickBot="1">
      <c r="A2" s="53" t="s">
        <v>32</v>
      </c>
      <c r="B2" s="54"/>
      <c r="C2" s="39"/>
      <c r="D2" s="40"/>
      <c r="E2" s="24" t="s">
        <v>18</v>
      </c>
      <c r="F2" s="25" t="s">
        <v>18</v>
      </c>
    </row>
    <row r="3" spans="1:6" ht="11.25">
      <c r="A3" s="3" t="s">
        <v>1</v>
      </c>
      <c r="B3" s="3" t="s">
        <v>2</v>
      </c>
      <c r="C3" s="41" t="s">
        <v>3</v>
      </c>
      <c r="D3" s="41" t="s">
        <v>6</v>
      </c>
      <c r="E3" s="26" t="s">
        <v>4</v>
      </c>
      <c r="F3" s="27" t="s">
        <v>5</v>
      </c>
    </row>
    <row r="4" spans="1:6" ht="11.25">
      <c r="A4" s="1">
        <v>1</v>
      </c>
      <c r="B4" s="10" t="s">
        <v>36</v>
      </c>
      <c r="C4" s="42" t="s">
        <v>8</v>
      </c>
      <c r="D4" s="42">
        <v>1</v>
      </c>
      <c r="E4" s="47"/>
      <c r="F4" s="21">
        <f>D4*E4</f>
        <v>0</v>
      </c>
    </row>
    <row r="5" spans="1:6" ht="11.25">
      <c r="A5" s="2"/>
      <c r="B5" s="2"/>
      <c r="C5" s="43"/>
      <c r="D5" s="43"/>
      <c r="E5" s="29"/>
      <c r="F5" s="21"/>
    </row>
    <row r="6" spans="1:6" ht="22.5">
      <c r="A6" s="2"/>
      <c r="B6" s="6" t="s">
        <v>33</v>
      </c>
      <c r="C6" s="43"/>
      <c r="D6" s="43"/>
      <c r="E6" s="29"/>
      <c r="F6" s="21"/>
    </row>
    <row r="7" spans="1:6" ht="11.25" customHeight="1">
      <c r="A7" s="2"/>
      <c r="B7" s="8" t="s">
        <v>24</v>
      </c>
      <c r="C7" s="43"/>
      <c r="D7" s="43"/>
      <c r="E7" s="29"/>
      <c r="F7" s="21"/>
    </row>
    <row r="8" spans="1:6" ht="11.25" customHeight="1">
      <c r="A8" s="2"/>
      <c r="B8" s="6" t="s">
        <v>34</v>
      </c>
      <c r="C8" s="43"/>
      <c r="D8" s="43"/>
      <c r="E8" s="29"/>
      <c r="F8" s="21"/>
    </row>
    <row r="9" spans="1:6" ht="11.25">
      <c r="A9" s="2"/>
      <c r="B9" s="2"/>
      <c r="C9" s="43"/>
      <c r="D9" s="43"/>
      <c r="E9" s="29"/>
      <c r="F9" s="21"/>
    </row>
    <row r="10" spans="1:6" ht="11.25">
      <c r="A10" s="2"/>
      <c r="B10" s="2" t="s">
        <v>35</v>
      </c>
      <c r="C10" s="43"/>
      <c r="D10" s="43"/>
      <c r="E10" s="29"/>
      <c r="F10" s="21"/>
    </row>
    <row r="11" spans="1:6" ht="11.25">
      <c r="A11" s="1">
        <v>2</v>
      </c>
      <c r="B11" s="7" t="s">
        <v>37</v>
      </c>
      <c r="C11" s="42" t="s">
        <v>8</v>
      </c>
      <c r="D11" s="42">
        <v>1</v>
      </c>
      <c r="E11" s="30"/>
      <c r="F11" s="31">
        <f>SUM(F12:F23)</f>
        <v>0</v>
      </c>
    </row>
    <row r="12" spans="1:6" ht="11.25">
      <c r="A12" s="2"/>
      <c r="B12" s="11"/>
      <c r="C12" s="43"/>
      <c r="D12" s="43"/>
      <c r="E12" s="29"/>
      <c r="F12" s="21"/>
    </row>
    <row r="13" spans="1:6" ht="22.5" customHeight="1">
      <c r="A13" s="2"/>
      <c r="B13" s="6" t="s">
        <v>38</v>
      </c>
      <c r="C13" s="43"/>
      <c r="D13" s="43"/>
      <c r="E13" s="29"/>
      <c r="F13" s="21"/>
    </row>
    <row r="14" spans="1:6" ht="11.25">
      <c r="A14" s="2"/>
      <c r="B14" s="11"/>
      <c r="C14" s="43"/>
      <c r="D14" s="43"/>
      <c r="E14" s="29"/>
      <c r="F14" s="21"/>
    </row>
    <row r="15" spans="1:6" ht="22.5">
      <c r="A15" s="2"/>
      <c r="B15" s="6" t="s">
        <v>39</v>
      </c>
      <c r="C15" s="43"/>
      <c r="D15" s="43"/>
      <c r="E15" s="28"/>
      <c r="F15" s="20"/>
    </row>
    <row r="16" spans="1:6" ht="11.25">
      <c r="A16" s="2"/>
      <c r="B16" s="2"/>
      <c r="C16" s="43"/>
      <c r="D16" s="43"/>
      <c r="E16" s="29"/>
      <c r="F16" s="21"/>
    </row>
    <row r="17" spans="1:6" ht="11.25">
      <c r="A17" s="2"/>
      <c r="B17" s="6" t="s">
        <v>41</v>
      </c>
      <c r="C17" s="43"/>
      <c r="D17" s="43"/>
      <c r="E17" s="29"/>
      <c r="F17" s="21"/>
    </row>
    <row r="18" spans="1:6" ht="11.25">
      <c r="A18" s="2"/>
      <c r="B18" s="8"/>
      <c r="C18" s="43"/>
      <c r="D18" s="43"/>
      <c r="E18" s="29"/>
      <c r="F18" s="21"/>
    </row>
    <row r="19" spans="1:6" ht="11.25">
      <c r="A19" s="2"/>
      <c r="B19" s="6" t="s">
        <v>104</v>
      </c>
      <c r="C19" s="43"/>
      <c r="D19" s="43"/>
      <c r="E19" s="29"/>
      <c r="F19" s="21"/>
    </row>
    <row r="20" spans="1:6" ht="12" customHeight="1">
      <c r="A20" s="2"/>
      <c r="B20" s="6"/>
      <c r="C20" s="43"/>
      <c r="D20" s="43"/>
      <c r="E20" s="29"/>
      <c r="F20" s="21"/>
    </row>
    <row r="21" spans="1:6" ht="22.5" customHeight="1">
      <c r="A21" s="2"/>
      <c r="B21" s="6" t="s">
        <v>103</v>
      </c>
      <c r="C21" s="43" t="s">
        <v>8</v>
      </c>
      <c r="D21" s="43">
        <v>1</v>
      </c>
      <c r="E21" s="20"/>
      <c r="F21" s="20">
        <f>D21*E21</f>
        <v>0</v>
      </c>
    </row>
    <row r="22" spans="1:6" ht="11.25">
      <c r="A22" s="2"/>
      <c r="B22" s="8"/>
      <c r="C22" s="43"/>
      <c r="D22" s="43"/>
      <c r="E22" s="29"/>
      <c r="F22" s="21"/>
    </row>
    <row r="23" spans="1:6" ht="11.25">
      <c r="A23" s="3"/>
      <c r="B23" s="12" t="s">
        <v>40</v>
      </c>
      <c r="C23" s="41"/>
      <c r="D23" s="41"/>
      <c r="E23" s="26"/>
      <c r="F23" s="27"/>
    </row>
    <row r="24" spans="1:6" ht="11.25">
      <c r="A24" s="1">
        <v>3</v>
      </c>
      <c r="B24" s="13" t="s">
        <v>42</v>
      </c>
      <c r="C24" s="42" t="s">
        <v>8</v>
      </c>
      <c r="D24" s="42">
        <v>1</v>
      </c>
      <c r="E24" s="30"/>
      <c r="F24" s="31">
        <f>SUM(F25:F32)</f>
        <v>0</v>
      </c>
    </row>
    <row r="25" spans="1:6" ht="11.25">
      <c r="A25" s="2"/>
      <c r="B25" s="8"/>
      <c r="C25" s="43"/>
      <c r="D25" s="43"/>
      <c r="E25" s="29"/>
      <c r="F25" s="21"/>
    </row>
    <row r="26" spans="1:6" ht="11.25">
      <c r="A26" s="2"/>
      <c r="B26" s="8" t="s">
        <v>25</v>
      </c>
      <c r="C26" s="43"/>
      <c r="D26" s="43"/>
      <c r="E26" s="29"/>
      <c r="F26" s="21"/>
    </row>
    <row r="27" spans="1:6" ht="22.5">
      <c r="A27" s="2"/>
      <c r="B27" s="6" t="s">
        <v>105</v>
      </c>
      <c r="C27" s="43" t="s">
        <v>8</v>
      </c>
      <c r="D27" s="43">
        <v>1</v>
      </c>
      <c r="E27" s="28"/>
      <c r="F27" s="21">
        <f>D27*E27</f>
        <v>0</v>
      </c>
    </row>
    <row r="28" spans="1:6" ht="11.25">
      <c r="A28" s="2"/>
      <c r="B28" s="8" t="s">
        <v>19</v>
      </c>
      <c r="C28" s="43"/>
      <c r="D28" s="43"/>
      <c r="E28" s="29"/>
      <c r="F28" s="21"/>
    </row>
    <row r="29" spans="1:6" ht="11.25">
      <c r="A29" s="2"/>
      <c r="B29" s="8"/>
      <c r="C29" s="43"/>
      <c r="D29" s="43"/>
      <c r="E29" s="29"/>
      <c r="F29" s="21"/>
    </row>
    <row r="30" spans="1:6" ht="22.5" customHeight="1">
      <c r="A30" s="2"/>
      <c r="B30" s="6" t="s">
        <v>106</v>
      </c>
      <c r="C30" s="43"/>
      <c r="D30" s="43"/>
      <c r="E30" s="29"/>
      <c r="F30" s="21"/>
    </row>
    <row r="31" spans="1:6" ht="11.25" customHeight="1">
      <c r="A31" s="2"/>
      <c r="B31" s="6"/>
      <c r="C31" s="43"/>
      <c r="D31" s="43"/>
      <c r="E31" s="29"/>
      <c r="F31" s="21"/>
    </row>
    <row r="32" spans="1:6" ht="11.25">
      <c r="A32" s="2"/>
      <c r="B32" s="12" t="s">
        <v>40</v>
      </c>
      <c r="C32" s="43"/>
      <c r="D32" s="43"/>
      <c r="E32" s="29"/>
      <c r="F32" s="21"/>
    </row>
    <row r="33" spans="1:6" ht="11.25">
      <c r="A33" s="1">
        <v>4</v>
      </c>
      <c r="B33" s="13" t="s">
        <v>44</v>
      </c>
      <c r="C33" s="42" t="s">
        <v>8</v>
      </c>
      <c r="D33" s="42">
        <v>1</v>
      </c>
      <c r="E33" s="30"/>
      <c r="F33" s="31">
        <f>SUM(F34:F42)</f>
        <v>0</v>
      </c>
    </row>
    <row r="34" spans="1:6" ht="11.25">
      <c r="A34" s="2"/>
      <c r="B34" s="8"/>
      <c r="C34" s="43"/>
      <c r="D34" s="43"/>
      <c r="E34" s="29"/>
      <c r="F34" s="21"/>
    </row>
    <row r="35" spans="1:6" ht="33.75">
      <c r="A35" s="2"/>
      <c r="B35" s="6" t="s">
        <v>43</v>
      </c>
      <c r="C35" s="43"/>
      <c r="D35" s="43"/>
      <c r="E35" s="29"/>
      <c r="F35" s="21"/>
    </row>
    <row r="36" spans="1:6" ht="11.25">
      <c r="A36" s="2"/>
      <c r="B36" s="6"/>
      <c r="C36" s="43"/>
      <c r="D36" s="43"/>
      <c r="E36" s="29"/>
      <c r="F36" s="21"/>
    </row>
    <row r="37" spans="1:6" ht="11.25">
      <c r="A37" s="2"/>
      <c r="B37" s="6" t="s">
        <v>108</v>
      </c>
      <c r="C37" s="43" t="s">
        <v>9</v>
      </c>
      <c r="D37" s="43">
        <v>1</v>
      </c>
      <c r="E37" s="29"/>
      <c r="F37" s="21">
        <f>E37</f>
        <v>0</v>
      </c>
    </row>
    <row r="38" spans="1:6" ht="11.25">
      <c r="A38" s="2"/>
      <c r="B38" s="6" t="s">
        <v>46</v>
      </c>
      <c r="C38" s="43" t="s">
        <v>9</v>
      </c>
      <c r="D38" s="43">
        <v>9</v>
      </c>
      <c r="E38" s="29"/>
      <c r="F38" s="21">
        <f>+D38*E38</f>
        <v>0</v>
      </c>
    </row>
    <row r="39" spans="1:6" ht="11.25">
      <c r="A39" s="2"/>
      <c r="B39" s="6" t="s">
        <v>47</v>
      </c>
      <c r="C39" s="43" t="s">
        <v>9</v>
      </c>
      <c r="D39" s="43">
        <v>92</v>
      </c>
      <c r="E39" s="29"/>
      <c r="F39" s="21">
        <f>+D39*E39</f>
        <v>0</v>
      </c>
    </row>
    <row r="40" spans="1:6" ht="11.25">
      <c r="A40" s="2"/>
      <c r="B40" s="6" t="s">
        <v>48</v>
      </c>
      <c r="C40" s="43" t="s">
        <v>9</v>
      </c>
      <c r="D40" s="43">
        <v>4</v>
      </c>
      <c r="E40" s="29"/>
      <c r="F40" s="21">
        <f>+D40*E40</f>
        <v>0</v>
      </c>
    </row>
    <row r="41" spans="1:6" ht="11.25">
      <c r="A41" s="2"/>
      <c r="B41" s="8"/>
      <c r="C41" s="43"/>
      <c r="D41" s="43"/>
      <c r="E41" s="29"/>
      <c r="F41" s="21"/>
    </row>
    <row r="42" spans="1:6" ht="11.25">
      <c r="A42" s="2"/>
      <c r="B42" s="6" t="s">
        <v>49</v>
      </c>
      <c r="C42" s="43"/>
      <c r="D42" s="43"/>
      <c r="E42" s="29"/>
      <c r="F42" s="21"/>
    </row>
    <row r="43" spans="1:6" ht="11.25">
      <c r="A43" s="1">
        <v>5</v>
      </c>
      <c r="B43" s="13" t="s">
        <v>45</v>
      </c>
      <c r="C43" s="42" t="s">
        <v>8</v>
      </c>
      <c r="D43" s="42">
        <v>1</v>
      </c>
      <c r="E43" s="30"/>
      <c r="F43" s="31">
        <f>SUM(F44:F49)</f>
        <v>0</v>
      </c>
    </row>
    <row r="44" spans="1:6" ht="11.25">
      <c r="A44" s="2"/>
      <c r="B44" s="8"/>
      <c r="C44" s="43"/>
      <c r="D44" s="43"/>
      <c r="E44" s="29"/>
      <c r="F44" s="21"/>
    </row>
    <row r="45" spans="1:6" ht="47.25" customHeight="1">
      <c r="A45" s="2"/>
      <c r="B45" s="14" t="s">
        <v>26</v>
      </c>
      <c r="C45" s="43" t="s">
        <v>8</v>
      </c>
      <c r="D45" s="43">
        <v>1</v>
      </c>
      <c r="E45" s="29"/>
      <c r="F45" s="21">
        <f>+D45*E45</f>
        <v>0</v>
      </c>
    </row>
    <row r="46" spans="1:6" ht="11.25" customHeight="1">
      <c r="A46" s="2"/>
      <c r="B46" s="14"/>
      <c r="C46" s="43"/>
      <c r="D46" s="43"/>
      <c r="E46" s="29"/>
      <c r="F46" s="21"/>
    </row>
    <row r="47" spans="1:6" ht="11.25" customHeight="1">
      <c r="A47" s="2"/>
      <c r="B47" s="14" t="s">
        <v>107</v>
      </c>
      <c r="C47" s="43" t="s">
        <v>9</v>
      </c>
      <c r="D47" s="43">
        <v>1</v>
      </c>
      <c r="E47" s="29"/>
      <c r="F47" s="21">
        <f>+D47*E47</f>
        <v>0</v>
      </c>
    </row>
    <row r="48" spans="1:6" ht="11.25">
      <c r="A48" s="2"/>
      <c r="B48" s="8"/>
      <c r="C48" s="43"/>
      <c r="D48" s="43"/>
      <c r="E48" s="29"/>
      <c r="F48" s="21"/>
    </row>
    <row r="49" spans="1:6" ht="11.25">
      <c r="A49" s="2"/>
      <c r="B49" s="6" t="s">
        <v>50</v>
      </c>
      <c r="C49" s="43"/>
      <c r="D49" s="43"/>
      <c r="E49" s="29"/>
      <c r="F49" s="21"/>
    </row>
    <row r="50" spans="1:6" ht="11.25">
      <c r="A50" s="1">
        <v>6</v>
      </c>
      <c r="B50" s="13" t="s">
        <v>109</v>
      </c>
      <c r="C50" s="42" t="s">
        <v>8</v>
      </c>
      <c r="D50" s="42">
        <v>1</v>
      </c>
      <c r="E50" s="30"/>
      <c r="F50" s="31">
        <f>SUM(F51:F56)</f>
        <v>0</v>
      </c>
    </row>
    <row r="51" spans="1:6" ht="11.25">
      <c r="A51" s="2"/>
      <c r="B51" s="8"/>
      <c r="C51" s="43"/>
      <c r="D51" s="43"/>
      <c r="E51" s="29"/>
      <c r="F51" s="21"/>
    </row>
    <row r="52" spans="1:6" ht="90">
      <c r="A52" s="2"/>
      <c r="B52" s="14" t="s">
        <v>110</v>
      </c>
      <c r="C52" s="43" t="s">
        <v>8</v>
      </c>
      <c r="D52" s="43">
        <v>1</v>
      </c>
      <c r="E52" s="29"/>
      <c r="F52" s="21">
        <f>+D52*E52</f>
        <v>0</v>
      </c>
    </row>
    <row r="53" spans="1:6" ht="11.25" customHeight="1">
      <c r="A53" s="2"/>
      <c r="B53" s="14"/>
      <c r="C53" s="43"/>
      <c r="D53" s="43"/>
      <c r="E53" s="29"/>
      <c r="F53" s="21"/>
    </row>
    <row r="54" spans="1:6" ht="11.25" customHeight="1">
      <c r="A54" s="2"/>
      <c r="B54" s="14" t="s">
        <v>111</v>
      </c>
      <c r="C54" s="43" t="s">
        <v>9</v>
      </c>
      <c r="D54" s="43">
        <v>1</v>
      </c>
      <c r="E54" s="29"/>
      <c r="F54" s="21">
        <f>+D54*E54</f>
        <v>0</v>
      </c>
    </row>
    <row r="55" spans="1:6" ht="11.25">
      <c r="A55" s="2"/>
      <c r="B55" s="8"/>
      <c r="C55" s="43"/>
      <c r="D55" s="43"/>
      <c r="E55" s="29"/>
      <c r="F55" s="21"/>
    </row>
    <row r="56" spans="1:6" ht="11.25">
      <c r="A56" s="2"/>
      <c r="B56" s="6" t="s">
        <v>50</v>
      </c>
      <c r="C56" s="43"/>
      <c r="D56" s="43"/>
      <c r="E56" s="29"/>
      <c r="F56" s="21"/>
    </row>
    <row r="57" spans="1:6" ht="11.25">
      <c r="A57" s="1">
        <v>7</v>
      </c>
      <c r="B57" s="13" t="s">
        <v>21</v>
      </c>
      <c r="C57" s="42" t="s">
        <v>8</v>
      </c>
      <c r="D57" s="42">
        <v>1</v>
      </c>
      <c r="E57" s="30"/>
      <c r="F57" s="31">
        <f>SUM(F58:F80)</f>
        <v>0</v>
      </c>
    </row>
    <row r="58" spans="1:6" ht="11.25">
      <c r="A58" s="2"/>
      <c r="B58" s="8"/>
      <c r="C58" s="43"/>
      <c r="D58" s="43"/>
      <c r="E58" s="29"/>
      <c r="F58" s="21"/>
    </row>
    <row r="59" spans="1:6" ht="11.25">
      <c r="A59" s="2"/>
      <c r="B59" s="15" t="s">
        <v>56</v>
      </c>
      <c r="C59" s="43"/>
      <c r="D59" s="43"/>
      <c r="E59" s="29"/>
      <c r="F59" s="21"/>
    </row>
    <row r="60" spans="1:6" ht="11.25">
      <c r="A60" s="2"/>
      <c r="B60" s="8" t="s">
        <v>22</v>
      </c>
      <c r="C60" s="43"/>
      <c r="D60" s="43"/>
      <c r="E60" s="29"/>
      <c r="F60" s="21"/>
    </row>
    <row r="61" spans="1:6" ht="11.25">
      <c r="A61" s="2"/>
      <c r="B61" s="6" t="s">
        <v>58</v>
      </c>
      <c r="C61" s="43" t="s">
        <v>51</v>
      </c>
      <c r="D61" s="43">
        <v>120</v>
      </c>
      <c r="E61" s="28"/>
      <c r="F61" s="21">
        <f>D61*E61</f>
        <v>0</v>
      </c>
    </row>
    <row r="62" spans="1:6" ht="11.25">
      <c r="A62" s="2"/>
      <c r="B62" s="6" t="s">
        <v>62</v>
      </c>
      <c r="C62" s="43" t="s">
        <v>51</v>
      </c>
      <c r="D62" s="43">
        <v>50</v>
      </c>
      <c r="E62" s="28"/>
      <c r="F62" s="21">
        <f>D62*E62</f>
        <v>0</v>
      </c>
    </row>
    <row r="63" spans="1:6" ht="11.25">
      <c r="A63" s="2"/>
      <c r="B63" s="6" t="s">
        <v>54</v>
      </c>
      <c r="C63" s="43" t="s">
        <v>51</v>
      </c>
      <c r="D63" s="43">
        <v>80</v>
      </c>
      <c r="E63" s="28"/>
      <c r="F63" s="21">
        <f>D63*E63</f>
        <v>0</v>
      </c>
    </row>
    <row r="64" spans="1:6" ht="11.25">
      <c r="A64" s="2"/>
      <c r="B64" s="6" t="s">
        <v>59</v>
      </c>
      <c r="C64" s="43" t="s">
        <v>51</v>
      </c>
      <c r="D64" s="43">
        <v>60</v>
      </c>
      <c r="E64" s="28"/>
      <c r="F64" s="21">
        <f>D64*E64</f>
        <v>0</v>
      </c>
    </row>
    <row r="65" spans="1:6" ht="11.25">
      <c r="A65" s="2"/>
      <c r="B65" s="6" t="s">
        <v>53</v>
      </c>
      <c r="C65" s="43" t="s">
        <v>51</v>
      </c>
      <c r="D65" s="43">
        <v>60</v>
      </c>
      <c r="E65" s="28"/>
      <c r="F65" s="21">
        <f>D65*E65</f>
        <v>0</v>
      </c>
    </row>
    <row r="66" spans="1:6" ht="11.25">
      <c r="A66" s="2"/>
      <c r="B66" s="8"/>
      <c r="C66" s="43"/>
      <c r="D66" s="43"/>
      <c r="E66" s="29"/>
      <c r="F66" s="21"/>
    </row>
    <row r="67" spans="1:6" ht="11.25">
      <c r="A67" s="2"/>
      <c r="B67" s="8" t="s">
        <v>23</v>
      </c>
      <c r="C67" s="43"/>
      <c r="D67" s="43"/>
      <c r="E67" s="29"/>
      <c r="F67" s="21"/>
    </row>
    <row r="68" spans="1:6" ht="11.25">
      <c r="A68" s="2"/>
      <c r="B68" s="6" t="s">
        <v>61</v>
      </c>
      <c r="C68" s="43" t="s">
        <v>51</v>
      </c>
      <c r="D68" s="43">
        <v>85</v>
      </c>
      <c r="E68" s="28"/>
      <c r="F68" s="21">
        <f>D68*E68</f>
        <v>0</v>
      </c>
    </row>
    <row r="69" spans="1:6" ht="11.25">
      <c r="A69" s="2"/>
      <c r="B69" s="6" t="s">
        <v>64</v>
      </c>
      <c r="C69" s="43" t="s">
        <v>51</v>
      </c>
      <c r="D69" s="43">
        <v>20</v>
      </c>
      <c r="E69" s="28"/>
      <c r="F69" s="21">
        <f>D69*E69</f>
        <v>0</v>
      </c>
    </row>
    <row r="70" spans="1:6" ht="11.25">
      <c r="A70" s="2"/>
      <c r="B70" s="6" t="s">
        <v>59</v>
      </c>
      <c r="C70" s="43" t="s">
        <v>51</v>
      </c>
      <c r="D70" s="43">
        <v>7</v>
      </c>
      <c r="E70" s="28"/>
      <c r="F70" s="21">
        <f>D70*E70</f>
        <v>0</v>
      </c>
    </row>
    <row r="71" spans="1:6" ht="11.25">
      <c r="A71" s="2"/>
      <c r="B71" s="8"/>
      <c r="C71" s="43"/>
      <c r="D71" s="43"/>
      <c r="E71" s="29"/>
      <c r="F71" s="21"/>
    </row>
    <row r="72" spans="1:6" ht="11.25" customHeight="1">
      <c r="A72" s="2"/>
      <c r="B72" s="8" t="s">
        <v>27</v>
      </c>
      <c r="C72" s="43"/>
      <c r="D72" s="43"/>
      <c r="E72" s="29"/>
      <c r="F72" s="21"/>
    </row>
    <row r="73" spans="1:6" ht="11.25">
      <c r="A73" s="2"/>
      <c r="B73" s="6" t="s">
        <v>52</v>
      </c>
      <c r="C73" s="43" t="s">
        <v>51</v>
      </c>
      <c r="D73" s="43">
        <v>170</v>
      </c>
      <c r="E73" s="28"/>
      <c r="F73" s="21">
        <f aca="true" t="shared" si="0" ref="F73:F78">D73*E73</f>
        <v>0</v>
      </c>
    </row>
    <row r="74" spans="1:6" ht="11.25">
      <c r="A74" s="2"/>
      <c r="B74" s="6" t="s">
        <v>57</v>
      </c>
      <c r="C74" s="43" t="s">
        <v>51</v>
      </c>
      <c r="D74" s="43">
        <v>65</v>
      </c>
      <c r="E74" s="28"/>
      <c r="F74" s="21">
        <f t="shared" si="0"/>
        <v>0</v>
      </c>
    </row>
    <row r="75" spans="1:6" ht="11.25">
      <c r="A75" s="2"/>
      <c r="B75" s="6" t="s">
        <v>60</v>
      </c>
      <c r="C75" s="43" t="s">
        <v>51</v>
      </c>
      <c r="D75" s="43">
        <v>60</v>
      </c>
      <c r="E75" s="28"/>
      <c r="F75" s="21">
        <f t="shared" si="0"/>
        <v>0</v>
      </c>
    </row>
    <row r="76" spans="1:6" ht="11.25">
      <c r="A76" s="2"/>
      <c r="B76" s="6" t="s">
        <v>55</v>
      </c>
      <c r="C76" s="43" t="s">
        <v>51</v>
      </c>
      <c r="D76" s="43">
        <v>80</v>
      </c>
      <c r="E76" s="28"/>
      <c r="F76" s="21">
        <f t="shared" si="0"/>
        <v>0</v>
      </c>
    </row>
    <row r="77" spans="1:6" ht="11.25">
      <c r="A77" s="2"/>
      <c r="B77" s="6" t="s">
        <v>70</v>
      </c>
      <c r="C77" s="43" t="s">
        <v>51</v>
      </c>
      <c r="D77" s="43">
        <v>120</v>
      </c>
      <c r="E77" s="28"/>
      <c r="F77" s="21">
        <f t="shared" si="0"/>
        <v>0</v>
      </c>
    </row>
    <row r="78" spans="1:6" ht="11.25">
      <c r="A78" s="2"/>
      <c r="B78" s="6" t="s">
        <v>63</v>
      </c>
      <c r="C78" s="43" t="s">
        <v>51</v>
      </c>
      <c r="D78" s="43">
        <v>25</v>
      </c>
      <c r="E78" s="28"/>
      <c r="F78" s="21">
        <f t="shared" si="0"/>
        <v>0</v>
      </c>
    </row>
    <row r="79" spans="1:6" ht="13.5" customHeight="1">
      <c r="A79" s="2"/>
      <c r="B79" s="8"/>
      <c r="C79" s="43"/>
      <c r="D79" s="43"/>
      <c r="E79" s="29"/>
      <c r="F79" s="21"/>
    </row>
    <row r="80" spans="1:6" ht="11.25">
      <c r="A80" s="3"/>
      <c r="B80" s="12" t="s">
        <v>65</v>
      </c>
      <c r="C80" s="41"/>
      <c r="D80" s="41"/>
      <c r="E80" s="26"/>
      <c r="F80" s="27"/>
    </row>
    <row r="81" spans="1:6" ht="11.25">
      <c r="A81" s="1">
        <v>8</v>
      </c>
      <c r="B81" s="13" t="s">
        <v>11</v>
      </c>
      <c r="C81" s="42" t="s">
        <v>8</v>
      </c>
      <c r="D81" s="42">
        <v>1</v>
      </c>
      <c r="E81" s="30"/>
      <c r="F81" s="31">
        <f>SUM(F82:F89)</f>
        <v>0</v>
      </c>
    </row>
    <row r="82" spans="1:6" ht="11.25">
      <c r="A82" s="2"/>
      <c r="B82" s="8"/>
      <c r="C82" s="43"/>
      <c r="D82" s="43"/>
      <c r="E82" s="29"/>
      <c r="F82" s="21"/>
    </row>
    <row r="83" spans="1:6" ht="67.5" customHeight="1">
      <c r="A83" s="2"/>
      <c r="B83" s="14" t="s">
        <v>28</v>
      </c>
      <c r="C83" s="43"/>
      <c r="D83" s="43"/>
      <c r="E83" s="29"/>
      <c r="F83" s="21"/>
    </row>
    <row r="84" spans="1:6" ht="12.75" customHeight="1">
      <c r="A84" s="2"/>
      <c r="B84" s="14" t="s">
        <v>68</v>
      </c>
      <c r="C84" s="43" t="s">
        <v>51</v>
      </c>
      <c r="D84" s="43">
        <v>10</v>
      </c>
      <c r="E84" s="28"/>
      <c r="F84" s="21">
        <f>D84*E84</f>
        <v>0</v>
      </c>
    </row>
    <row r="85" spans="1:6" ht="12.75" customHeight="1">
      <c r="A85" s="2"/>
      <c r="B85" s="14" t="s">
        <v>66</v>
      </c>
      <c r="C85" s="43" t="s">
        <v>51</v>
      </c>
      <c r="D85" s="43">
        <v>10</v>
      </c>
      <c r="E85" s="28"/>
      <c r="F85" s="21">
        <f>D85*E85</f>
        <v>0</v>
      </c>
    </row>
    <row r="86" spans="1:6" ht="12.75" customHeight="1">
      <c r="A86" s="2"/>
      <c r="B86" s="14" t="s">
        <v>67</v>
      </c>
      <c r="C86" s="43" t="s">
        <v>51</v>
      </c>
      <c r="D86" s="43">
        <v>20</v>
      </c>
      <c r="E86" s="28"/>
      <c r="F86" s="21">
        <f>D86*E86</f>
        <v>0</v>
      </c>
    </row>
    <row r="87" spans="1:6" ht="12.75" customHeight="1">
      <c r="A87" s="2"/>
      <c r="B87" s="14" t="s">
        <v>69</v>
      </c>
      <c r="C87" s="44" t="s">
        <v>51</v>
      </c>
      <c r="D87" s="44">
        <v>10</v>
      </c>
      <c r="E87" s="28"/>
      <c r="F87" s="21">
        <f>D87*E87</f>
        <v>0</v>
      </c>
    </row>
    <row r="88" spans="1:6" ht="9.75" customHeight="1">
      <c r="A88" s="2"/>
      <c r="B88" s="14"/>
      <c r="C88" s="43"/>
      <c r="D88" s="43"/>
      <c r="E88" s="28"/>
      <c r="F88" s="21"/>
    </row>
    <row r="89" spans="1:6" ht="11.25">
      <c r="A89" s="2"/>
      <c r="B89" s="6" t="s">
        <v>65</v>
      </c>
      <c r="C89" s="43"/>
      <c r="D89" s="43"/>
      <c r="E89" s="28"/>
      <c r="F89" s="21"/>
    </row>
    <row r="90" spans="1:6" ht="11.25">
      <c r="A90" s="1">
        <v>9</v>
      </c>
      <c r="B90" s="16" t="s">
        <v>20</v>
      </c>
      <c r="C90" s="42" t="s">
        <v>8</v>
      </c>
      <c r="D90" s="42">
        <v>1</v>
      </c>
      <c r="E90" s="30"/>
      <c r="F90" s="31">
        <f>SUM(F91:F97)</f>
        <v>0</v>
      </c>
    </row>
    <row r="91" spans="1:6" ht="11.25">
      <c r="A91" s="2"/>
      <c r="B91" s="17"/>
      <c r="C91" s="43"/>
      <c r="D91" s="43"/>
      <c r="E91" s="29"/>
      <c r="F91" s="21"/>
    </row>
    <row r="92" spans="1:6" ht="11.25">
      <c r="A92" s="2"/>
      <c r="B92" s="15" t="s">
        <v>94</v>
      </c>
      <c r="C92" s="43" t="s">
        <v>8</v>
      </c>
      <c r="D92" s="43">
        <v>1</v>
      </c>
      <c r="E92" s="28"/>
      <c r="F92" s="21">
        <f>D92*E92</f>
        <v>0</v>
      </c>
    </row>
    <row r="93" spans="1:6" ht="11.25">
      <c r="A93" s="2"/>
      <c r="B93" s="15" t="s">
        <v>95</v>
      </c>
      <c r="C93" s="43" t="s">
        <v>8</v>
      </c>
      <c r="D93" s="43">
        <v>2</v>
      </c>
      <c r="E93" s="28"/>
      <c r="F93" s="21">
        <f>D93*E93</f>
        <v>0</v>
      </c>
    </row>
    <row r="94" spans="1:6" ht="11.25">
      <c r="A94" s="2"/>
      <c r="B94" s="15" t="s">
        <v>96</v>
      </c>
      <c r="C94" s="43" t="s">
        <v>8</v>
      </c>
      <c r="D94" s="43">
        <v>1</v>
      </c>
      <c r="E94" s="28"/>
      <c r="F94" s="21">
        <f>D94*E94</f>
        <v>0</v>
      </c>
    </row>
    <row r="95" spans="1:6" ht="11.25">
      <c r="A95" s="2"/>
      <c r="B95" s="6" t="s">
        <v>71</v>
      </c>
      <c r="C95" s="43"/>
      <c r="D95" s="43"/>
      <c r="E95" s="29"/>
      <c r="F95" s="21"/>
    </row>
    <row r="96" spans="1:6" ht="11.25">
      <c r="A96" s="2"/>
      <c r="B96" s="15"/>
      <c r="C96" s="43"/>
      <c r="D96" s="43"/>
      <c r="E96" s="29"/>
      <c r="F96" s="21"/>
    </row>
    <row r="97" spans="1:6" ht="11.25">
      <c r="A97" s="3"/>
      <c r="B97" s="18" t="s">
        <v>72</v>
      </c>
      <c r="C97" s="41"/>
      <c r="D97" s="41"/>
      <c r="E97" s="26"/>
      <c r="F97" s="27"/>
    </row>
    <row r="98" spans="1:6" ht="11.25">
      <c r="A98" s="1">
        <v>10</v>
      </c>
      <c r="B98" s="7" t="s">
        <v>73</v>
      </c>
      <c r="C98" s="42" t="s">
        <v>8</v>
      </c>
      <c r="D98" s="42">
        <v>1</v>
      </c>
      <c r="E98" s="30"/>
      <c r="F98" s="31">
        <f>SUM(F99:F109)</f>
        <v>0</v>
      </c>
    </row>
    <row r="99" spans="1:6" ht="11.25">
      <c r="A99" s="2"/>
      <c r="B99" s="15"/>
      <c r="C99" s="43"/>
      <c r="D99" s="43"/>
      <c r="E99" s="29"/>
      <c r="F99" s="21"/>
    </row>
    <row r="100" spans="1:6" ht="11.25">
      <c r="A100" s="2"/>
      <c r="B100" s="14" t="s">
        <v>74</v>
      </c>
      <c r="C100" s="43" t="s">
        <v>8</v>
      </c>
      <c r="D100" s="43">
        <v>4</v>
      </c>
      <c r="E100" s="28"/>
      <c r="F100" s="21">
        <f aca="true" t="shared" si="1" ref="F100:F105">D100*E100</f>
        <v>0</v>
      </c>
    </row>
    <row r="101" spans="1:6" ht="11.25">
      <c r="A101" s="2"/>
      <c r="B101" s="15" t="s">
        <v>75</v>
      </c>
      <c r="C101" s="43" t="s">
        <v>9</v>
      </c>
      <c r="D101" s="43">
        <v>1</v>
      </c>
      <c r="E101" s="28"/>
      <c r="F101" s="21">
        <f t="shared" si="1"/>
        <v>0</v>
      </c>
    </row>
    <row r="102" spans="1:6" ht="11.25">
      <c r="A102" s="2"/>
      <c r="B102" s="15" t="s">
        <v>76</v>
      </c>
      <c r="C102" s="43" t="s">
        <v>9</v>
      </c>
      <c r="D102" s="43">
        <v>1</v>
      </c>
      <c r="E102" s="28"/>
      <c r="F102" s="21">
        <f t="shared" si="1"/>
        <v>0</v>
      </c>
    </row>
    <row r="103" spans="1:6" ht="11.25">
      <c r="A103" s="2"/>
      <c r="B103" s="15" t="s">
        <v>77</v>
      </c>
      <c r="C103" s="43" t="s">
        <v>9</v>
      </c>
      <c r="D103" s="43">
        <v>1</v>
      </c>
      <c r="E103" s="28"/>
      <c r="F103" s="21">
        <f t="shared" si="1"/>
        <v>0</v>
      </c>
    </row>
    <row r="104" spans="1:6" ht="12" customHeight="1">
      <c r="A104" s="2"/>
      <c r="B104" s="14" t="s">
        <v>78</v>
      </c>
      <c r="C104" s="43" t="s">
        <v>9</v>
      </c>
      <c r="D104" s="43">
        <v>1</v>
      </c>
      <c r="E104" s="28"/>
      <c r="F104" s="21">
        <f t="shared" si="1"/>
        <v>0</v>
      </c>
    </row>
    <row r="105" spans="1:6" ht="12" customHeight="1">
      <c r="A105" s="2"/>
      <c r="B105" s="14" t="s">
        <v>79</v>
      </c>
      <c r="C105" s="43" t="s">
        <v>9</v>
      </c>
      <c r="D105" s="43">
        <v>5</v>
      </c>
      <c r="E105" s="28"/>
      <c r="F105" s="21">
        <f t="shared" si="1"/>
        <v>0</v>
      </c>
    </row>
    <row r="106" spans="1:6" ht="12" customHeight="1">
      <c r="A106" s="2"/>
      <c r="B106" s="14" t="s">
        <v>85</v>
      </c>
      <c r="C106" s="43" t="s">
        <v>9</v>
      </c>
      <c r="D106" s="43">
        <v>1</v>
      </c>
      <c r="E106" s="28"/>
      <c r="F106" s="21">
        <f>D106*E106</f>
        <v>0</v>
      </c>
    </row>
    <row r="107" spans="1:6" ht="12" customHeight="1">
      <c r="A107" s="2"/>
      <c r="B107" s="14" t="s">
        <v>29</v>
      </c>
      <c r="C107" s="43"/>
      <c r="D107" s="43"/>
      <c r="E107" s="29"/>
      <c r="F107" s="21"/>
    </row>
    <row r="108" spans="1:6" ht="11.25">
      <c r="A108" s="2"/>
      <c r="B108" s="2"/>
      <c r="C108" s="43"/>
      <c r="D108" s="43"/>
      <c r="E108" s="29"/>
      <c r="F108" s="21"/>
    </row>
    <row r="109" spans="1:6" ht="11.25">
      <c r="A109" s="2"/>
      <c r="B109" s="15" t="s">
        <v>80</v>
      </c>
      <c r="C109" s="43"/>
      <c r="D109" s="43"/>
      <c r="E109" s="29"/>
      <c r="F109" s="21"/>
    </row>
    <row r="110" spans="1:6" ht="11.25">
      <c r="A110" s="1">
        <v>11</v>
      </c>
      <c r="B110" s="7" t="s">
        <v>12</v>
      </c>
      <c r="C110" s="42" t="s">
        <v>8</v>
      </c>
      <c r="D110" s="42">
        <v>1</v>
      </c>
      <c r="E110" s="30"/>
      <c r="F110" s="31">
        <f>SUM(F111:F120)</f>
        <v>0</v>
      </c>
    </row>
    <row r="111" spans="1:6" ht="11.25">
      <c r="A111" s="2"/>
      <c r="B111" s="15"/>
      <c r="C111" s="43"/>
      <c r="D111" s="43"/>
      <c r="E111" s="29"/>
      <c r="F111" s="21"/>
    </row>
    <row r="112" spans="1:6" ht="11.25">
      <c r="A112" s="2"/>
      <c r="B112" s="14" t="s">
        <v>81</v>
      </c>
      <c r="C112" s="43" t="s">
        <v>9</v>
      </c>
      <c r="D112" s="43">
        <v>1</v>
      </c>
      <c r="E112" s="28"/>
      <c r="F112" s="21">
        <f aca="true" t="shared" si="2" ref="F112:F118">D112*E112</f>
        <v>0</v>
      </c>
    </row>
    <row r="113" spans="1:6" ht="11.25">
      <c r="A113" s="2"/>
      <c r="B113" s="14" t="s">
        <v>82</v>
      </c>
      <c r="C113" s="43" t="s">
        <v>9</v>
      </c>
      <c r="D113" s="43">
        <v>2</v>
      </c>
      <c r="E113" s="28"/>
      <c r="F113" s="21">
        <f t="shared" si="2"/>
        <v>0</v>
      </c>
    </row>
    <row r="114" spans="1:6" ht="11.25">
      <c r="A114" s="2"/>
      <c r="B114" s="14" t="s">
        <v>84</v>
      </c>
      <c r="C114" s="43" t="s">
        <v>9</v>
      </c>
      <c r="D114" s="43">
        <v>1</v>
      </c>
      <c r="E114" s="28"/>
      <c r="F114" s="21">
        <f t="shared" si="2"/>
        <v>0</v>
      </c>
    </row>
    <row r="115" spans="1:6" ht="11.25">
      <c r="A115" s="2"/>
      <c r="B115" s="14" t="s">
        <v>86</v>
      </c>
      <c r="C115" s="43" t="s">
        <v>9</v>
      </c>
      <c r="D115" s="43">
        <v>1</v>
      </c>
      <c r="E115" s="28"/>
      <c r="F115" s="21">
        <f t="shared" si="2"/>
        <v>0</v>
      </c>
    </row>
    <row r="116" spans="1:6" ht="11.25">
      <c r="A116" s="2"/>
      <c r="B116" s="14" t="s">
        <v>83</v>
      </c>
      <c r="C116" s="43" t="s">
        <v>9</v>
      </c>
      <c r="D116" s="43">
        <v>1</v>
      </c>
      <c r="E116" s="28"/>
      <c r="F116" s="21">
        <f t="shared" si="2"/>
        <v>0</v>
      </c>
    </row>
    <row r="117" spans="1:6" ht="11.25">
      <c r="A117" s="2"/>
      <c r="B117" s="14" t="s">
        <v>102</v>
      </c>
      <c r="C117" s="43" t="s">
        <v>8</v>
      </c>
      <c r="D117" s="43">
        <v>1</v>
      </c>
      <c r="E117" s="28"/>
      <c r="F117" s="21">
        <f t="shared" si="2"/>
        <v>0</v>
      </c>
    </row>
    <row r="118" spans="1:6" ht="11.25" customHeight="1">
      <c r="A118" s="2"/>
      <c r="B118" s="14" t="s">
        <v>87</v>
      </c>
      <c r="C118" s="43" t="s">
        <v>8</v>
      </c>
      <c r="D118" s="43">
        <v>1</v>
      </c>
      <c r="E118" s="28"/>
      <c r="F118" s="21">
        <f t="shared" si="2"/>
        <v>0</v>
      </c>
    </row>
    <row r="119" spans="1:6" ht="11.25">
      <c r="A119" s="2"/>
      <c r="B119" s="2"/>
      <c r="C119" s="43"/>
      <c r="D119" s="43"/>
      <c r="E119" s="29"/>
      <c r="F119" s="21"/>
    </row>
    <row r="120" spans="1:6" ht="11.25">
      <c r="A120" s="2"/>
      <c r="B120" s="15" t="s">
        <v>80</v>
      </c>
      <c r="C120" s="43"/>
      <c r="D120" s="43"/>
      <c r="E120" s="29"/>
      <c r="F120" s="21"/>
    </row>
    <row r="121" spans="1:6" ht="11.25">
      <c r="A121" s="1">
        <v>12</v>
      </c>
      <c r="B121" s="7" t="s">
        <v>17</v>
      </c>
      <c r="C121" s="42" t="s">
        <v>8</v>
      </c>
      <c r="D121" s="42">
        <v>1</v>
      </c>
      <c r="E121" s="30"/>
      <c r="F121" s="31">
        <f>SUM(F122:F131)</f>
        <v>0</v>
      </c>
    </row>
    <row r="122" spans="1:6" ht="11.25">
      <c r="A122" s="2"/>
      <c r="B122" s="2"/>
      <c r="C122" s="43"/>
      <c r="D122" s="43"/>
      <c r="E122" s="29"/>
      <c r="F122" s="21"/>
    </row>
    <row r="123" spans="1:6" ht="33.75">
      <c r="A123" s="2"/>
      <c r="B123" s="6" t="s">
        <v>97</v>
      </c>
      <c r="C123" s="43"/>
      <c r="D123" s="43"/>
      <c r="E123" s="29"/>
      <c r="F123" s="21"/>
    </row>
    <row r="124" spans="1:6" ht="11.25">
      <c r="A124" s="2"/>
      <c r="B124" s="8" t="s">
        <v>30</v>
      </c>
      <c r="C124" s="43"/>
      <c r="D124" s="43"/>
      <c r="E124" s="29"/>
      <c r="F124" s="21"/>
    </row>
    <row r="125" spans="1:6" ht="11.25">
      <c r="A125" s="2"/>
      <c r="B125" s="6" t="s">
        <v>91</v>
      </c>
      <c r="C125" s="43" t="s">
        <v>51</v>
      </c>
      <c r="D125" s="43">
        <v>100</v>
      </c>
      <c r="E125" s="28"/>
      <c r="F125" s="21">
        <f>D125*E125</f>
        <v>0</v>
      </c>
    </row>
    <row r="126" spans="1:6" ht="11.25">
      <c r="A126" s="2"/>
      <c r="B126" s="6" t="s">
        <v>98</v>
      </c>
      <c r="C126" s="43" t="s">
        <v>51</v>
      </c>
      <c r="D126" s="43">
        <v>10</v>
      </c>
      <c r="E126" s="28"/>
      <c r="F126" s="21">
        <f>D126*E126</f>
        <v>0</v>
      </c>
    </row>
    <row r="127" spans="1:6" ht="11.25">
      <c r="A127" s="2"/>
      <c r="B127" s="6" t="s">
        <v>99</v>
      </c>
      <c r="C127" s="43" t="s">
        <v>9</v>
      </c>
      <c r="D127" s="43">
        <v>5</v>
      </c>
      <c r="E127" s="28"/>
      <c r="F127" s="21">
        <f>D127*E127</f>
        <v>0</v>
      </c>
    </row>
    <row r="128" spans="1:6" ht="11.25">
      <c r="A128" s="2"/>
      <c r="B128" s="6" t="s">
        <v>100</v>
      </c>
      <c r="C128" s="43" t="s">
        <v>9</v>
      </c>
      <c r="D128" s="43">
        <v>3</v>
      </c>
      <c r="E128" s="28"/>
      <c r="F128" s="21">
        <f>D128*E128</f>
        <v>0</v>
      </c>
    </row>
    <row r="129" spans="1:6" ht="11.25">
      <c r="A129" s="2"/>
      <c r="B129" s="6" t="s">
        <v>101</v>
      </c>
      <c r="C129" s="43" t="s">
        <v>9</v>
      </c>
      <c r="D129" s="43">
        <v>2</v>
      </c>
      <c r="E129" s="28"/>
      <c r="F129" s="21">
        <f>D129*E129</f>
        <v>0</v>
      </c>
    </row>
    <row r="130" spans="1:6" ht="11.25">
      <c r="A130" s="2"/>
      <c r="B130" s="6"/>
      <c r="C130" s="43"/>
      <c r="D130" s="43"/>
      <c r="E130" s="29"/>
      <c r="F130" s="21"/>
    </row>
    <row r="131" spans="1:6" ht="11.25">
      <c r="A131" s="3"/>
      <c r="B131" s="3" t="s">
        <v>92</v>
      </c>
      <c r="C131" s="41"/>
      <c r="D131" s="41"/>
      <c r="E131" s="26"/>
      <c r="F131" s="27"/>
    </row>
    <row r="132" spans="1:6" ht="11.25">
      <c r="A132" s="1">
        <v>13</v>
      </c>
      <c r="B132" s="7" t="s">
        <v>31</v>
      </c>
      <c r="C132" s="42" t="s">
        <v>8</v>
      </c>
      <c r="D132" s="42">
        <v>1</v>
      </c>
      <c r="E132" s="30"/>
      <c r="F132" s="31">
        <f>SUM(F133:F138)</f>
        <v>0</v>
      </c>
    </row>
    <row r="133" spans="1:6" ht="11.25">
      <c r="A133" s="2"/>
      <c r="B133" s="2"/>
      <c r="C133" s="43"/>
      <c r="D133" s="43"/>
      <c r="E133" s="29"/>
      <c r="F133" s="21"/>
    </row>
    <row r="134" spans="1:6" ht="11.25">
      <c r="A134" s="2"/>
      <c r="B134" s="2" t="s">
        <v>88</v>
      </c>
      <c r="C134" s="43" t="s">
        <v>9</v>
      </c>
      <c r="D134" s="43">
        <v>17</v>
      </c>
      <c r="E134" s="28"/>
      <c r="F134" s="21">
        <f>D134*E134</f>
        <v>0</v>
      </c>
    </row>
    <row r="135" spans="1:6" ht="11.25">
      <c r="A135" s="2"/>
      <c r="B135" s="2" t="s">
        <v>89</v>
      </c>
      <c r="C135" s="43" t="s">
        <v>9</v>
      </c>
      <c r="D135" s="43">
        <v>15</v>
      </c>
      <c r="E135" s="28"/>
      <c r="F135" s="21">
        <f>D135*E135</f>
        <v>0</v>
      </c>
    </row>
    <row r="136" spans="1:6" ht="11.25">
      <c r="A136" s="2"/>
      <c r="B136" s="2" t="s">
        <v>90</v>
      </c>
      <c r="C136" s="43" t="s">
        <v>9</v>
      </c>
      <c r="D136" s="43">
        <v>20</v>
      </c>
      <c r="E136" s="28"/>
      <c r="F136" s="21">
        <f>D136*E136</f>
        <v>0</v>
      </c>
    </row>
    <row r="137" spans="1:6" ht="11.25">
      <c r="A137" s="2"/>
      <c r="B137" s="2" t="s">
        <v>93</v>
      </c>
      <c r="C137" s="43" t="s">
        <v>9</v>
      </c>
      <c r="D137" s="43">
        <v>10</v>
      </c>
      <c r="E137" s="28"/>
      <c r="F137" s="21">
        <f>D137*E137</f>
        <v>0</v>
      </c>
    </row>
    <row r="138" spans="1:6" ht="11.25">
      <c r="A138" s="2"/>
      <c r="B138" s="2"/>
      <c r="C138" s="43"/>
      <c r="D138" s="43"/>
      <c r="E138" s="26"/>
      <c r="F138" s="27"/>
    </row>
    <row r="139" spans="1:6" ht="11.25">
      <c r="A139" s="1">
        <v>14</v>
      </c>
      <c r="B139" s="7" t="s">
        <v>0</v>
      </c>
      <c r="C139" s="42" t="s">
        <v>8</v>
      </c>
      <c r="D139" s="42">
        <v>1</v>
      </c>
      <c r="E139" s="28"/>
      <c r="F139" s="21">
        <f>D139*E139</f>
        <v>0</v>
      </c>
    </row>
    <row r="140" spans="1:6" ht="11.25">
      <c r="A140" s="2"/>
      <c r="B140" s="2"/>
      <c r="C140" s="43"/>
      <c r="D140" s="43"/>
      <c r="E140" s="29"/>
      <c r="F140" s="27"/>
    </row>
    <row r="141" spans="1:6" ht="11.25">
      <c r="A141" s="1">
        <v>15</v>
      </c>
      <c r="B141" s="7" t="s">
        <v>16</v>
      </c>
      <c r="C141" s="42" t="s">
        <v>8</v>
      </c>
      <c r="D141" s="42">
        <v>1</v>
      </c>
      <c r="E141" s="30"/>
      <c r="F141" s="21">
        <f>D141*E141</f>
        <v>0</v>
      </c>
    </row>
    <row r="142" spans="1:6" ht="11.25">
      <c r="A142" s="2"/>
      <c r="B142" s="2"/>
      <c r="C142" s="43"/>
      <c r="D142" s="43"/>
      <c r="E142" s="29"/>
      <c r="F142" s="21"/>
    </row>
    <row r="143" spans="1:6" ht="11.25">
      <c r="A143" s="1">
        <v>16</v>
      </c>
      <c r="B143" s="7" t="s">
        <v>13</v>
      </c>
      <c r="C143" s="42" t="s">
        <v>7</v>
      </c>
      <c r="D143" s="42" t="s">
        <v>7</v>
      </c>
      <c r="E143" s="30"/>
      <c r="F143" s="32">
        <f>+F141+F50+F139+F132+F121+F110+F98+F90+F81+F57+F43+F33+F24+F11+F4</f>
        <v>0</v>
      </c>
    </row>
    <row r="144" spans="1:6" ht="11.25">
      <c r="A144" s="3"/>
      <c r="B144" s="49"/>
      <c r="C144" s="41"/>
      <c r="D144" s="41"/>
      <c r="E144" s="26"/>
      <c r="F144" s="50"/>
    </row>
    <row r="145" spans="1:6" ht="11.25">
      <c r="A145" s="1">
        <v>17</v>
      </c>
      <c r="B145" s="51" t="s">
        <v>113</v>
      </c>
      <c r="C145" s="42"/>
      <c r="D145" s="42"/>
      <c r="E145" s="30"/>
      <c r="F145" s="32">
        <f>F143*0.1</f>
        <v>0</v>
      </c>
    </row>
    <row r="146" spans="1:6" ht="11.25">
      <c r="A146" s="3"/>
      <c r="B146" s="52"/>
      <c r="C146" s="41"/>
      <c r="D146" s="41"/>
      <c r="E146" s="26"/>
      <c r="F146" s="50"/>
    </row>
    <row r="147" spans="1:6" ht="11.25">
      <c r="A147" s="2">
        <v>18</v>
      </c>
      <c r="B147" s="48" t="s">
        <v>112</v>
      </c>
      <c r="C147" s="43"/>
      <c r="D147" s="43"/>
      <c r="E147" s="29"/>
      <c r="F147" s="33">
        <f>F143+F145</f>
        <v>0</v>
      </c>
    </row>
    <row r="148" spans="1:6" ht="11.25">
      <c r="A148" s="2"/>
      <c r="B148" s="2"/>
      <c r="C148" s="43"/>
      <c r="D148" s="43"/>
      <c r="E148" s="29"/>
      <c r="F148" s="33"/>
    </row>
    <row r="149" spans="1:6" ht="11.25">
      <c r="A149" s="1">
        <v>19</v>
      </c>
      <c r="B149" s="7" t="s">
        <v>14</v>
      </c>
      <c r="C149" s="42" t="s">
        <v>10</v>
      </c>
      <c r="D149" s="42">
        <v>22</v>
      </c>
      <c r="E149" s="30"/>
      <c r="F149" s="32">
        <f>F147*0.22</f>
        <v>0</v>
      </c>
    </row>
    <row r="150" spans="1:6" ht="12" thickBot="1">
      <c r="A150" s="2"/>
      <c r="B150" s="2"/>
      <c r="C150" s="43"/>
      <c r="D150" s="43"/>
      <c r="E150" s="29"/>
      <c r="F150" s="33"/>
    </row>
    <row r="151" spans="1:6" ht="12" thickBot="1">
      <c r="A151" s="9">
        <v>20</v>
      </c>
      <c r="B151" s="19" t="s">
        <v>15</v>
      </c>
      <c r="C151" s="45" t="s">
        <v>7</v>
      </c>
      <c r="D151" s="45" t="s">
        <v>7</v>
      </c>
      <c r="E151" s="34"/>
      <c r="F151" s="35">
        <f>F147+F149</f>
        <v>0</v>
      </c>
    </row>
    <row r="152" spans="1:6" ht="11.25">
      <c r="A152" s="4"/>
      <c r="B152" s="4"/>
      <c r="C152" s="46"/>
      <c r="D152" s="46"/>
      <c r="E152" s="36"/>
      <c r="F152" s="37"/>
    </row>
  </sheetData>
  <sheetProtection/>
  <mergeCells count="1">
    <mergeCell ref="A2:B2"/>
  </mergeCells>
  <printOptions horizontalCentered="1"/>
  <pageMargins left="0.984251968503937" right="0.5905511811023623" top="0.984251968503937" bottom="0.7874015748031497" header="0.7874015748031497" footer="0.5905511811023623"/>
  <pageSetup orientation="portrait" paperSize="9" scale="65" r:id="rId4"/>
  <headerFooter alignWithMargins="0">
    <oddHeader>&amp;C&amp;12 03.02.02 POPIS DEL&amp;R&amp;D</oddHeader>
    <oddFooter>&amp;LCČN AJDOVŠČINA - PZI - 011218&amp;Cver. A&amp;RStran &amp;P od &amp;N</oddFooter>
  </headerFooter>
  <rowBreaks count="2" manualBreakCount="2">
    <brk id="81" max="5" man="1"/>
    <brk id="151" max="255" man="1"/>
  </rowBreaks>
  <drawing r:id="rId3"/>
  <legacyDrawing r:id="rId2"/>
  <oleObjects>
    <oleObject progId="Word.Picture.8" shapeId="1844577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PME.d.o.o.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Ales  Bacer</cp:lastModifiedBy>
  <cp:lastPrinted>2019-03-06T07:45:04Z</cp:lastPrinted>
  <dcterms:created xsi:type="dcterms:W3CDTF">2003-06-28T09:35:46Z</dcterms:created>
  <dcterms:modified xsi:type="dcterms:W3CDTF">2019-04-15T06:17:00Z</dcterms:modified>
  <cp:category/>
  <cp:version/>
  <cp:contentType/>
  <cp:contentStatus/>
</cp:coreProperties>
</file>